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rcagricza2-my.sharepoint.com/personal/vanderlaanm_arc_agric_za/Documents/ARC_H/WRC/Completed/Fate of pesticides/Data/"/>
    </mc:Choice>
  </mc:AlternateContent>
  <xr:revisionPtr revIDLastSave="2" documentId="11_C5929B766259C189AE6E2D4A11DD8CFA05104606" xr6:coauthVersionLast="47" xr6:coauthVersionMax="47" xr10:uidLastSave="{F965673A-6E54-452C-A6BF-BCB8FBFFD6E2}"/>
  <bookViews>
    <workbookView xWindow="-18225" yWindow="2295" windowWidth="17280" windowHeight="9960" firstSheet="1" activeTab="3" xr2:uid="{00000000-000D-0000-FFFF-FFFF00000000}"/>
  </bookViews>
  <sheets>
    <sheet name="Soil Properties" sheetId="1" r:id="rId1"/>
    <sheet name="Crops grown " sheetId="2" r:id="rId2"/>
    <sheet name="Crop Growth parameters" sheetId="3" r:id="rId3"/>
    <sheet name="Canopy Hold Up" sheetId="4" r:id="rId4"/>
    <sheet name="C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1" l="1"/>
  <c r="K53" i="1"/>
  <c r="K56" i="1"/>
  <c r="K57" i="1"/>
  <c r="K59" i="1"/>
  <c r="K60" i="1"/>
  <c r="K51" i="1"/>
  <c r="K50" i="1"/>
  <c r="K48" i="1"/>
  <c r="K47" i="1"/>
  <c r="K45" i="1"/>
  <c r="K44" i="1"/>
  <c r="K42" i="1"/>
  <c r="K41" i="1"/>
  <c r="K39" i="1"/>
  <c r="K38" i="1"/>
  <c r="K36" i="1"/>
  <c r="K35" i="1"/>
  <c r="K33" i="1"/>
  <c r="K32" i="1"/>
  <c r="K30" i="1"/>
  <c r="K29" i="1"/>
  <c r="K27" i="1"/>
  <c r="K26" i="1"/>
  <c r="K24" i="1"/>
  <c r="K23" i="1"/>
  <c r="K21" i="1"/>
  <c r="K20" i="1"/>
  <c r="K18" i="1"/>
  <c r="K17" i="1"/>
  <c r="K15" i="1"/>
  <c r="K14" i="1"/>
  <c r="K12" i="1"/>
  <c r="K11" i="1"/>
  <c r="K9" i="1"/>
  <c r="K8" i="1"/>
  <c r="K6" i="1"/>
  <c r="K5" i="1"/>
  <c r="K3" i="1"/>
  <c r="K2" i="1"/>
  <c r="N59" i="1"/>
  <c r="N56" i="1"/>
  <c r="N53" i="1"/>
  <c r="N50" i="1"/>
  <c r="N47" i="1"/>
  <c r="N44" i="1"/>
  <c r="N41" i="1"/>
  <c r="N38" i="1"/>
  <c r="N35" i="1"/>
  <c r="N32" i="1"/>
  <c r="N29" i="1"/>
  <c r="N26" i="1"/>
  <c r="N23" i="1"/>
  <c r="N20" i="1"/>
  <c r="N17" i="1"/>
  <c r="N14" i="1"/>
  <c r="N11" i="1"/>
  <c r="N8" i="1"/>
  <c r="N5" i="1"/>
  <c r="N2" i="1"/>
</calcChain>
</file>

<file path=xl/sharedStrings.xml><?xml version="1.0" encoding="utf-8"?>
<sst xmlns="http://schemas.openxmlformats.org/spreadsheetml/2006/main" count="205" uniqueCount="140">
  <si>
    <t>Douglas</t>
  </si>
  <si>
    <t xml:space="preserve">Node </t>
  </si>
  <si>
    <t>Thickness</t>
  </si>
  <si>
    <t>Max Cap</t>
  </si>
  <si>
    <t>Min Cap</t>
  </si>
  <si>
    <t>N</t>
  </si>
  <si>
    <t>Porocity</t>
  </si>
  <si>
    <t>OC g/kg</t>
  </si>
  <si>
    <t>K factor</t>
  </si>
  <si>
    <t>Upington</t>
  </si>
  <si>
    <t>Clanwilliam</t>
  </si>
  <si>
    <t>Malmebury</t>
  </si>
  <si>
    <t>Caledon</t>
  </si>
  <si>
    <t>Graaf Rinet</t>
  </si>
  <si>
    <t>Vryburg</t>
  </si>
  <si>
    <t>Bloemfomtein</t>
  </si>
  <si>
    <t>Welkom</t>
  </si>
  <si>
    <t>Umtata</t>
  </si>
  <si>
    <t>Pietermarizburg</t>
  </si>
  <si>
    <t>Dundee</t>
  </si>
  <si>
    <t>Mtubatuba</t>
  </si>
  <si>
    <t>Standerton</t>
  </si>
  <si>
    <t>Brits</t>
  </si>
  <si>
    <t>Groblersdaal</t>
  </si>
  <si>
    <t>Nelspruit</t>
  </si>
  <si>
    <t>Lephalale</t>
  </si>
  <si>
    <t>Giyani</t>
  </si>
  <si>
    <t>Oudtshoorn</t>
  </si>
  <si>
    <t>OC%</t>
  </si>
  <si>
    <t>Bulk density</t>
  </si>
  <si>
    <t>Crops Grown</t>
  </si>
  <si>
    <t>Maize, soybean, sunflower</t>
  </si>
  <si>
    <t>Citrus, maize, vegetables</t>
  </si>
  <si>
    <t>Maize, sugarcane, vegetables</t>
  </si>
  <si>
    <t>Citrus, wheat, vegetables</t>
  </si>
  <si>
    <t>Cotton, grapes, pecans</t>
  </si>
  <si>
    <t>Maize, soybean, pastures</t>
  </si>
  <si>
    <t>Cereals, grapes and pastures</t>
  </si>
  <si>
    <t>Citrus, sugarcane, mangoes</t>
  </si>
  <si>
    <t>Mango, Macadamia, vegetables,</t>
  </si>
  <si>
    <t>Maize, wheat, soybeans</t>
  </si>
  <si>
    <t xml:space="preserve"> Citrus, rooibos, potatoes</t>
  </si>
  <si>
    <t>Pastures, forestry, vegetables</t>
  </si>
  <si>
    <t>Maize, soybean, vegetables</t>
  </si>
  <si>
    <t>Maize, soybean, vegetales</t>
  </si>
  <si>
    <t>Forestry, sugracane,pastures</t>
  </si>
  <si>
    <t>Cereals, grapes, canola</t>
  </si>
  <si>
    <t>Harvest date</t>
  </si>
  <si>
    <t>Perennial</t>
  </si>
  <si>
    <t>Transplanted</t>
  </si>
  <si>
    <t>February - September</t>
  </si>
  <si>
    <t>30 - 40</t>
  </si>
  <si>
    <t>100 - 150</t>
  </si>
  <si>
    <t>55 - 70</t>
  </si>
  <si>
    <t>3 - 12 years</t>
  </si>
  <si>
    <t>February - August</t>
  </si>
  <si>
    <t>500 - 800</t>
  </si>
  <si>
    <t>150 -170</t>
  </si>
  <si>
    <t>August  - January</t>
  </si>
  <si>
    <t>90 - 120</t>
  </si>
  <si>
    <t>Crop Groups</t>
  </si>
  <si>
    <t>Planting dates</t>
  </si>
  <si>
    <t>Crop maturity</t>
  </si>
  <si>
    <t>April - June &amp; September - January</t>
  </si>
  <si>
    <t xml:space="preserve">Average rooting depth (cm) </t>
  </si>
  <si>
    <t>Plnat height (cm)</t>
  </si>
  <si>
    <t>Maize, Soyabean, groundnuts</t>
  </si>
  <si>
    <t>Vegetables, olives, prickly pears</t>
  </si>
  <si>
    <t>shalow rooted crops</t>
  </si>
  <si>
    <t>Deep rooted crops</t>
  </si>
  <si>
    <t>Medium rooted crops</t>
  </si>
  <si>
    <t>7 – 14</t>
  </si>
  <si>
    <t>Crop emergence (days)</t>
  </si>
  <si>
    <t>Winter</t>
  </si>
  <si>
    <t>Summer</t>
  </si>
  <si>
    <t>0.19</t>
  </si>
  <si>
    <t>0.24</t>
  </si>
  <si>
    <t>0.18</t>
  </si>
  <si>
    <t>0.2</t>
  </si>
  <si>
    <t>0.23</t>
  </si>
  <si>
    <t>0.32</t>
  </si>
  <si>
    <t>CINTCP = 0.02 X Specific Leaf Area of SA crops</t>
  </si>
  <si>
    <t>0.66</t>
  </si>
  <si>
    <t>0.76</t>
  </si>
  <si>
    <t>Shallow rooted Crops CINTCP</t>
  </si>
  <si>
    <t>Medim Rooted Crop</t>
  </si>
  <si>
    <t>CINTCP = 0.02 X Leaf Area Index</t>
  </si>
  <si>
    <t>0.1</t>
  </si>
  <si>
    <t>Deep Rooted</t>
  </si>
  <si>
    <t>Maize ( LAI = 4)</t>
  </si>
  <si>
    <t xml:space="preserve">Reference </t>
  </si>
  <si>
    <t>Dlamin, 2015: Maize growth and yield as affected by different soil fertility regimes in a long term trials</t>
  </si>
  <si>
    <t>Stuckens et al: Extracting physiologicla info from a hyperspectral time series of a citrus orchard</t>
  </si>
  <si>
    <t>0.072</t>
  </si>
  <si>
    <t>Apple (LAI = 1.90)</t>
  </si>
  <si>
    <t>0.038</t>
  </si>
  <si>
    <t>Doko, 2017: Quantifying the water use of apple tree orchard.</t>
  </si>
  <si>
    <t>Vahrmeijr et al., 2018: Model parameters of four important vegetable crops for improved water use and yield estimation</t>
  </si>
  <si>
    <t>CINTCP</t>
  </si>
  <si>
    <t>CINTCP = 0.02 X Specific Leaf Area Index</t>
  </si>
  <si>
    <t>0.091</t>
  </si>
  <si>
    <t>mean</t>
  </si>
  <si>
    <t>Root Depth</t>
  </si>
  <si>
    <t xml:space="preserve">Shallow = Cropland and Natural vegetation </t>
  </si>
  <si>
    <t>A</t>
  </si>
  <si>
    <t>B</t>
  </si>
  <si>
    <t>C</t>
  </si>
  <si>
    <t>D</t>
  </si>
  <si>
    <t>Hydrolitic Soil Group</t>
  </si>
  <si>
    <t>Medium = Cropland and Natural vegetation</t>
  </si>
  <si>
    <t>Deep = Decidous broadleaf forest</t>
  </si>
  <si>
    <t>January - December</t>
  </si>
  <si>
    <t>Cabage  (SLA = 9.5 and 12)</t>
  </si>
  <si>
    <t>Broccoli (SLA = 9 and 10.5)</t>
  </si>
  <si>
    <t>Beetroot (SLA = 12)</t>
  </si>
  <si>
    <t>Carrot (SLA = 11.5 and 16)</t>
  </si>
  <si>
    <t>Zeng et al., 2017: Development of ab NRCS curve number global dataset using th elatest geospatial remote sensing data worlwide hydrologic applications</t>
  </si>
  <si>
    <t>USLE K (Texture Class &lt;0.5%, 2% or 4%)</t>
  </si>
  <si>
    <t>CN (Soil Classifications, Groups A, B, C and D)</t>
  </si>
  <si>
    <t>% Slope</t>
  </si>
  <si>
    <t>USLE-C Vlaues range from 0.001 to 1.0 PRZM 3.12 Manual )</t>
  </si>
  <si>
    <t>USLE LS (Slope length and steepness)</t>
  </si>
  <si>
    <t>IREG</t>
  </si>
  <si>
    <t>Clay%</t>
  </si>
  <si>
    <t>Silt%</t>
  </si>
  <si>
    <t>Sand%</t>
  </si>
  <si>
    <t>Texture</t>
  </si>
  <si>
    <t>Sandy clay loam</t>
  </si>
  <si>
    <t>Sandy loam</t>
  </si>
  <si>
    <t>Loamy sand</t>
  </si>
  <si>
    <t>Sandy clay laom</t>
  </si>
  <si>
    <t>Notes</t>
  </si>
  <si>
    <t>AfSIS soil clay/silt to 5 cm depth used to obtain texture</t>
  </si>
  <si>
    <t>SOM%</t>
  </si>
  <si>
    <t>USLE K from PRZM3 Manual Table 5.3</t>
  </si>
  <si>
    <t>Units? Check Table 5.4 of PRZM3 manual</t>
  </si>
  <si>
    <t>USLE C from PRZM 3 Table 5.7. Need to check and update for perennial crops</t>
  </si>
  <si>
    <t>USLE LS assumed for 8% slope and 300 ft slope length, Table 5.5</t>
  </si>
  <si>
    <t>USLE P assumed value for 'planting', for perennial crop what should the value be?</t>
  </si>
  <si>
    <t>USLE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</si>
</sst>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vertical="center" wrapText="1"/>
    </xf>
    <xf numFmtId="16" fontId="2" fillId="0" borderId="2" xfId="0" applyNumberFormat="1" applyFont="1" applyBorder="1" applyAlignment="1">
      <alignment horizontal="justify" vertical="center"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60"/>
  <sheetViews>
    <sheetView topLeftCell="I1" workbookViewId="0">
      <selection activeCell="P23" sqref="P23"/>
    </sheetView>
  </sheetViews>
  <sheetFormatPr defaultRowHeight="14.4" x14ac:dyDescent="0.3"/>
  <cols>
    <col min="1" max="1" width="15.44140625" bestFit="1" customWidth="1"/>
    <col min="2" max="2" width="9.5546875" bestFit="1" customWidth="1"/>
    <col min="9" max="9" width="11.77734375" bestFit="1" customWidth="1"/>
    <col min="15" max="15" width="15.21875" customWidth="1"/>
    <col min="16" max="16" width="38.5546875" bestFit="1" customWidth="1"/>
    <col min="17" max="17" width="15.88671875" customWidth="1"/>
    <col min="18" max="18" width="35.5546875" bestFit="1" customWidth="1"/>
    <col min="19" max="21" width="35.5546875" customWidth="1"/>
  </cols>
  <sheetData>
    <row r="1" spans="1:24" x14ac:dyDescent="0.3">
      <c r="A1" t="s">
        <v>1</v>
      </c>
      <c r="B1" t="s">
        <v>2</v>
      </c>
      <c r="C1" t="s">
        <v>4</v>
      </c>
      <c r="D1" t="s">
        <v>3</v>
      </c>
      <c r="E1" t="s">
        <v>6</v>
      </c>
      <c r="F1" t="s">
        <v>8</v>
      </c>
      <c r="G1" t="s">
        <v>7</v>
      </c>
      <c r="H1" t="s">
        <v>5</v>
      </c>
      <c r="I1" t="s">
        <v>29</v>
      </c>
      <c r="J1" t="s">
        <v>28</v>
      </c>
      <c r="K1" t="s">
        <v>133</v>
      </c>
      <c r="L1" t="s">
        <v>123</v>
      </c>
      <c r="M1" t="s">
        <v>124</v>
      </c>
      <c r="N1" t="s">
        <v>125</v>
      </c>
      <c r="O1" t="s">
        <v>126</v>
      </c>
      <c r="P1" t="s">
        <v>118</v>
      </c>
      <c r="Q1" t="s">
        <v>120</v>
      </c>
      <c r="R1" t="s">
        <v>117</v>
      </c>
      <c r="S1" t="s">
        <v>121</v>
      </c>
      <c r="T1" t="s">
        <v>139</v>
      </c>
      <c r="U1" t="s">
        <v>122</v>
      </c>
      <c r="V1" t="s">
        <v>119</v>
      </c>
      <c r="X1" t="s">
        <v>131</v>
      </c>
    </row>
    <row r="2" spans="1:24" x14ac:dyDescent="0.3">
      <c r="A2" t="s">
        <v>0</v>
      </c>
      <c r="B2">
        <v>23</v>
      </c>
      <c r="C2">
        <v>0.19</v>
      </c>
      <c r="D2">
        <v>0.221</v>
      </c>
      <c r="E2">
        <v>0.437</v>
      </c>
      <c r="F2">
        <v>0.4</v>
      </c>
      <c r="G2">
        <v>5.16</v>
      </c>
      <c r="I2">
        <v>1.49</v>
      </c>
      <c r="J2">
        <v>0.5</v>
      </c>
      <c r="K2">
        <f>J2*1.724</f>
        <v>0.86199999999999999</v>
      </c>
      <c r="L2">
        <v>21</v>
      </c>
      <c r="M2">
        <v>15.7</v>
      </c>
      <c r="N2">
        <f>100-L2-M2</f>
        <v>63.3</v>
      </c>
      <c r="O2" t="s">
        <v>127</v>
      </c>
      <c r="P2" t="s">
        <v>106</v>
      </c>
      <c r="Q2">
        <v>0.42</v>
      </c>
      <c r="R2">
        <v>0.27</v>
      </c>
      <c r="S2">
        <v>1.7</v>
      </c>
      <c r="T2">
        <v>0.3</v>
      </c>
      <c r="V2">
        <v>8</v>
      </c>
      <c r="X2" t="s">
        <v>132</v>
      </c>
    </row>
    <row r="3" spans="1:24" x14ac:dyDescent="0.3">
      <c r="B3">
        <v>4</v>
      </c>
      <c r="C3">
        <v>0.192</v>
      </c>
      <c r="D3">
        <v>0.26400000000000001</v>
      </c>
      <c r="E3">
        <v>0.40799999999999997</v>
      </c>
      <c r="G3">
        <v>2.4</v>
      </c>
      <c r="I3">
        <v>1.57</v>
      </c>
      <c r="J3">
        <v>0.24</v>
      </c>
      <c r="K3">
        <f>J3*1.724</f>
        <v>0.41375999999999996</v>
      </c>
      <c r="X3" t="s">
        <v>134</v>
      </c>
    </row>
    <row r="4" spans="1:24" x14ac:dyDescent="0.3">
      <c r="X4" t="s">
        <v>136</v>
      </c>
    </row>
    <row r="5" spans="1:24" x14ac:dyDescent="0.3">
      <c r="A5" t="s">
        <v>9</v>
      </c>
      <c r="B5">
        <v>27</v>
      </c>
      <c r="C5">
        <v>0.11799999999999999</v>
      </c>
      <c r="D5">
        <v>0.20499999999999999</v>
      </c>
      <c r="E5">
        <v>0.46300000000000002</v>
      </c>
      <c r="F5">
        <v>0.62</v>
      </c>
      <c r="G5">
        <v>2</v>
      </c>
      <c r="I5">
        <v>1.43</v>
      </c>
      <c r="J5">
        <v>0.2</v>
      </c>
      <c r="K5">
        <f>J5*1.724</f>
        <v>0.3448</v>
      </c>
      <c r="L5">
        <v>7</v>
      </c>
      <c r="M5">
        <v>8.5</v>
      </c>
      <c r="N5">
        <f>100-L5-M5</f>
        <v>84.5</v>
      </c>
      <c r="O5" t="s">
        <v>129</v>
      </c>
      <c r="P5" t="s">
        <v>104</v>
      </c>
      <c r="Q5">
        <v>0.42</v>
      </c>
      <c r="R5">
        <v>0.12</v>
      </c>
      <c r="S5">
        <v>1.7</v>
      </c>
      <c r="T5">
        <v>0.3</v>
      </c>
      <c r="V5">
        <v>8</v>
      </c>
      <c r="X5" t="s">
        <v>137</v>
      </c>
    </row>
    <row r="6" spans="1:24" x14ac:dyDescent="0.3">
      <c r="B6">
        <v>38</v>
      </c>
      <c r="C6">
        <v>0.122</v>
      </c>
      <c r="D6">
        <v>0.219</v>
      </c>
      <c r="E6">
        <v>0.441</v>
      </c>
      <c r="G6">
        <v>1.04</v>
      </c>
      <c r="I6">
        <v>1.42</v>
      </c>
      <c r="J6">
        <v>0.1</v>
      </c>
      <c r="K6">
        <f>J6*1.724</f>
        <v>0.1724</v>
      </c>
      <c r="X6" t="s">
        <v>138</v>
      </c>
    </row>
    <row r="8" spans="1:24" x14ac:dyDescent="0.3">
      <c r="A8" t="s">
        <v>10</v>
      </c>
      <c r="B8">
        <v>30</v>
      </c>
      <c r="C8">
        <v>0.11700000000000001</v>
      </c>
      <c r="D8">
        <v>0.20200000000000001</v>
      </c>
      <c r="E8">
        <v>0.44700000000000001</v>
      </c>
      <c r="F8">
        <v>0.47</v>
      </c>
      <c r="G8">
        <v>10.48</v>
      </c>
      <c r="I8">
        <v>1.47</v>
      </c>
      <c r="J8">
        <v>1</v>
      </c>
      <c r="K8">
        <f>J8*1.724</f>
        <v>1.724</v>
      </c>
      <c r="L8">
        <v>17.3</v>
      </c>
      <c r="M8">
        <v>14.5</v>
      </c>
      <c r="N8">
        <f>100-L8-M8</f>
        <v>68.2</v>
      </c>
      <c r="O8" t="s">
        <v>128</v>
      </c>
      <c r="P8" t="s">
        <v>104</v>
      </c>
      <c r="Q8">
        <v>0.42</v>
      </c>
      <c r="R8">
        <v>0.24</v>
      </c>
      <c r="S8">
        <v>1.7</v>
      </c>
      <c r="T8">
        <v>0.3</v>
      </c>
      <c r="V8">
        <v>8</v>
      </c>
    </row>
    <row r="9" spans="1:24" x14ac:dyDescent="0.3">
      <c r="B9">
        <v>49</v>
      </c>
      <c r="C9">
        <v>0.13400000000000001</v>
      </c>
      <c r="D9">
        <v>0.222</v>
      </c>
      <c r="E9">
        <v>0.436</v>
      </c>
      <c r="G9">
        <v>3.08</v>
      </c>
      <c r="I9">
        <v>1.5</v>
      </c>
      <c r="J9">
        <v>0.3</v>
      </c>
      <c r="K9">
        <f>J9*1.724</f>
        <v>0.51719999999999999</v>
      </c>
    </row>
    <row r="11" spans="1:24" x14ac:dyDescent="0.3">
      <c r="A11" t="s">
        <v>11</v>
      </c>
      <c r="B11">
        <v>30</v>
      </c>
      <c r="C11">
        <v>0.126</v>
      </c>
      <c r="D11">
        <v>0.21199999999999999</v>
      </c>
      <c r="E11">
        <v>0.443</v>
      </c>
      <c r="F11">
        <v>0.36</v>
      </c>
      <c r="G11">
        <v>12.2</v>
      </c>
      <c r="I11">
        <v>1.49</v>
      </c>
      <c r="J11">
        <v>1.22</v>
      </c>
      <c r="K11">
        <f>J11*1.724</f>
        <v>2.1032799999999998</v>
      </c>
      <c r="L11">
        <v>15.6</v>
      </c>
      <c r="M11">
        <v>11</v>
      </c>
      <c r="N11">
        <f>100-L11-M11</f>
        <v>73.400000000000006</v>
      </c>
      <c r="O11" t="s">
        <v>128</v>
      </c>
      <c r="P11" t="s">
        <v>104</v>
      </c>
      <c r="Q11">
        <v>0.42</v>
      </c>
      <c r="R11">
        <v>0.24</v>
      </c>
      <c r="S11">
        <v>1.7</v>
      </c>
      <c r="T11">
        <v>0.3</v>
      </c>
      <c r="V11">
        <v>8</v>
      </c>
    </row>
    <row r="12" spans="1:24" x14ac:dyDescent="0.3">
      <c r="B12">
        <v>56</v>
      </c>
      <c r="C12">
        <v>0.189</v>
      </c>
      <c r="D12">
        <v>0.26300000000000001</v>
      </c>
      <c r="E12">
        <v>0.42599999999999999</v>
      </c>
      <c r="G12">
        <v>3.16</v>
      </c>
      <c r="I12">
        <v>1.52</v>
      </c>
      <c r="J12">
        <v>0.32</v>
      </c>
      <c r="K12">
        <f>J12*1.724</f>
        <v>0.55168000000000006</v>
      </c>
    </row>
    <row r="14" spans="1:24" x14ac:dyDescent="0.3">
      <c r="A14" t="s">
        <v>12</v>
      </c>
      <c r="B14">
        <v>29</v>
      </c>
      <c r="C14">
        <v>0.121</v>
      </c>
      <c r="D14">
        <v>0.20899999999999999</v>
      </c>
      <c r="E14">
        <v>0.46300000000000002</v>
      </c>
      <c r="F14">
        <v>0.59</v>
      </c>
      <c r="G14">
        <v>19.239999999999998</v>
      </c>
      <c r="I14">
        <v>1.43</v>
      </c>
      <c r="J14">
        <v>1.92</v>
      </c>
      <c r="K14">
        <f>J14*1.724</f>
        <v>3.3100799999999997</v>
      </c>
      <c r="L14">
        <v>17.399999999999999</v>
      </c>
      <c r="M14">
        <v>15.6</v>
      </c>
      <c r="N14">
        <f>100-L14-M14</f>
        <v>67</v>
      </c>
      <c r="O14" t="s">
        <v>128</v>
      </c>
      <c r="P14" t="s">
        <v>104</v>
      </c>
      <c r="Q14">
        <v>0.42</v>
      </c>
      <c r="R14">
        <v>0.22</v>
      </c>
      <c r="S14">
        <v>1.7</v>
      </c>
      <c r="T14">
        <v>0.3</v>
      </c>
      <c r="V14">
        <v>8</v>
      </c>
    </row>
    <row r="15" spans="1:24" x14ac:dyDescent="0.3">
      <c r="B15">
        <v>17</v>
      </c>
      <c r="C15">
        <v>0.13500000000000001</v>
      </c>
      <c r="D15">
        <v>0.224</v>
      </c>
      <c r="E15">
        <v>0.44900000000000001</v>
      </c>
      <c r="G15">
        <v>7.72</v>
      </c>
      <c r="I15">
        <v>1.46</v>
      </c>
      <c r="J15">
        <v>0.77</v>
      </c>
      <c r="K15">
        <f>J15*1.724</f>
        <v>1.32748</v>
      </c>
    </row>
    <row r="17" spans="1:22" x14ac:dyDescent="0.3">
      <c r="A17" t="s">
        <v>13</v>
      </c>
      <c r="B17">
        <v>29</v>
      </c>
      <c r="C17">
        <v>0.13400000000000001</v>
      </c>
      <c r="D17">
        <v>0.218</v>
      </c>
      <c r="E17">
        <v>0.44500000000000001</v>
      </c>
      <c r="F17">
        <v>0.41</v>
      </c>
      <c r="G17">
        <v>14.12</v>
      </c>
      <c r="I17">
        <v>1.47</v>
      </c>
      <c r="J17">
        <v>1.4</v>
      </c>
      <c r="K17">
        <f>J17*1.724</f>
        <v>2.4135999999999997</v>
      </c>
      <c r="L17">
        <v>22</v>
      </c>
      <c r="M17">
        <v>21</v>
      </c>
      <c r="N17">
        <f>100-L17-M17</f>
        <v>57</v>
      </c>
      <c r="O17" t="s">
        <v>127</v>
      </c>
      <c r="P17" t="s">
        <v>106</v>
      </c>
      <c r="Q17">
        <v>0.42</v>
      </c>
      <c r="R17">
        <v>0.25</v>
      </c>
      <c r="S17">
        <v>1.7</v>
      </c>
      <c r="T17">
        <v>0.3</v>
      </c>
      <c r="V17">
        <v>8</v>
      </c>
    </row>
    <row r="18" spans="1:22" x14ac:dyDescent="0.3">
      <c r="B18">
        <v>76</v>
      </c>
      <c r="C18">
        <v>0.19600000000000001</v>
      </c>
      <c r="D18">
        <v>0.26700000000000002</v>
      </c>
      <c r="E18">
        <v>0.41799999999999998</v>
      </c>
      <c r="G18">
        <v>5.08</v>
      </c>
      <c r="I18">
        <v>1.54</v>
      </c>
      <c r="J18">
        <v>0.51</v>
      </c>
      <c r="K18">
        <f>J18*1.724</f>
        <v>0.87924000000000002</v>
      </c>
    </row>
    <row r="20" spans="1:22" x14ac:dyDescent="0.3">
      <c r="A20" t="s">
        <v>14</v>
      </c>
      <c r="B20">
        <v>24</v>
      </c>
      <c r="C20">
        <v>0.16600000000000001</v>
      </c>
      <c r="D20">
        <v>0.24</v>
      </c>
      <c r="E20">
        <v>0.437</v>
      </c>
      <c r="F20">
        <v>0.6</v>
      </c>
      <c r="G20">
        <v>4.04</v>
      </c>
      <c r="I20">
        <v>1.49</v>
      </c>
      <c r="J20">
        <v>0.4</v>
      </c>
      <c r="K20">
        <f>J20*1.724</f>
        <v>0.68959999999999999</v>
      </c>
      <c r="L20">
        <v>18.2</v>
      </c>
      <c r="M20">
        <v>11.3</v>
      </c>
      <c r="N20">
        <f>100-L20-M20</f>
        <v>70.5</v>
      </c>
      <c r="O20" t="s">
        <v>128</v>
      </c>
      <c r="P20" t="s">
        <v>104</v>
      </c>
      <c r="Q20">
        <v>0.42</v>
      </c>
      <c r="R20">
        <v>0.27</v>
      </c>
      <c r="S20">
        <v>1.7</v>
      </c>
      <c r="T20">
        <v>0.3</v>
      </c>
      <c r="V20">
        <v>8</v>
      </c>
    </row>
    <row r="21" spans="1:22" x14ac:dyDescent="0.3">
      <c r="B21">
        <v>2</v>
      </c>
      <c r="C21">
        <v>0.16600000000000001</v>
      </c>
      <c r="D21">
        <v>0.246</v>
      </c>
      <c r="E21">
        <v>0.40699999999999997</v>
      </c>
      <c r="G21">
        <v>2.52</v>
      </c>
      <c r="I21">
        <v>1.57</v>
      </c>
      <c r="J21">
        <v>0.25</v>
      </c>
      <c r="K21">
        <f>J21*1.724</f>
        <v>0.43099999999999999</v>
      </c>
    </row>
    <row r="23" spans="1:22" x14ac:dyDescent="0.3">
      <c r="A23" t="s">
        <v>15</v>
      </c>
      <c r="B23">
        <v>30</v>
      </c>
      <c r="C23">
        <v>0.16600000000000001</v>
      </c>
      <c r="D23">
        <v>0.24</v>
      </c>
      <c r="E23">
        <v>0.42</v>
      </c>
      <c r="F23">
        <v>0.38</v>
      </c>
      <c r="G23">
        <v>5.6</v>
      </c>
      <c r="I23">
        <v>1.54</v>
      </c>
      <c r="J23">
        <v>0.56000000000000005</v>
      </c>
      <c r="K23">
        <f>J23*1.724</f>
        <v>0.96544000000000008</v>
      </c>
      <c r="L23">
        <v>22</v>
      </c>
      <c r="M23">
        <v>13</v>
      </c>
      <c r="N23">
        <f>100-L23-M23</f>
        <v>65</v>
      </c>
      <c r="O23" t="s">
        <v>127</v>
      </c>
      <c r="P23" t="s">
        <v>106</v>
      </c>
      <c r="Q23">
        <v>0.42</v>
      </c>
      <c r="R23">
        <v>0.27</v>
      </c>
      <c r="S23">
        <v>1.7</v>
      </c>
      <c r="T23">
        <v>0.3</v>
      </c>
      <c r="V23">
        <v>8</v>
      </c>
    </row>
    <row r="24" spans="1:22" x14ac:dyDescent="0.3">
      <c r="B24">
        <v>47</v>
      </c>
      <c r="C24">
        <v>0.25</v>
      </c>
      <c r="D24">
        <v>0.30499999999999999</v>
      </c>
      <c r="E24">
        <v>0.41299999999999998</v>
      </c>
      <c r="G24">
        <v>2.2999999999999998</v>
      </c>
      <c r="I24">
        <v>1.56</v>
      </c>
      <c r="J24">
        <v>0.23</v>
      </c>
      <c r="K24">
        <f>J24*1.724</f>
        <v>0.39652000000000004</v>
      </c>
    </row>
    <row r="26" spans="1:22" x14ac:dyDescent="0.3">
      <c r="A26" t="s">
        <v>16</v>
      </c>
      <c r="B26">
        <v>0.3</v>
      </c>
      <c r="C26">
        <v>0.13100000000000001</v>
      </c>
      <c r="D26">
        <v>0.215</v>
      </c>
      <c r="E26">
        <v>0.44</v>
      </c>
      <c r="F26">
        <v>0.42</v>
      </c>
      <c r="G26">
        <v>10.72</v>
      </c>
      <c r="I26">
        <v>1.48</v>
      </c>
      <c r="J26">
        <v>1</v>
      </c>
      <c r="K26">
        <f>J26*1.724</f>
        <v>1.724</v>
      </c>
      <c r="L26">
        <v>22.8</v>
      </c>
      <c r="M26">
        <v>16.3</v>
      </c>
      <c r="N26">
        <f>100-L26-M26</f>
        <v>60.900000000000006</v>
      </c>
      <c r="O26" t="s">
        <v>130</v>
      </c>
      <c r="P26" t="s">
        <v>106</v>
      </c>
      <c r="Q26">
        <v>0.42</v>
      </c>
      <c r="R26">
        <v>0.25</v>
      </c>
      <c r="S26">
        <v>1.7</v>
      </c>
      <c r="T26">
        <v>0.3</v>
      </c>
      <c r="V26">
        <v>8</v>
      </c>
    </row>
    <row r="27" spans="1:22" x14ac:dyDescent="0.3">
      <c r="B27">
        <v>0.75</v>
      </c>
      <c r="C27">
        <v>0.20300000000000001</v>
      </c>
      <c r="D27">
        <v>0.27200000000000002</v>
      </c>
      <c r="E27">
        <v>0.41699999999999998</v>
      </c>
      <c r="G27">
        <v>8.84</v>
      </c>
      <c r="I27">
        <v>1.54</v>
      </c>
      <c r="J27">
        <v>0.9</v>
      </c>
      <c r="K27">
        <f>J27*1.724</f>
        <v>1.5516000000000001</v>
      </c>
    </row>
    <row r="29" spans="1:22" x14ac:dyDescent="0.3">
      <c r="A29" t="s">
        <v>17</v>
      </c>
      <c r="B29">
        <v>30</v>
      </c>
      <c r="C29">
        <v>0.14799999999999999</v>
      </c>
      <c r="D29">
        <v>0.24</v>
      </c>
      <c r="E29">
        <v>0.432</v>
      </c>
      <c r="F29">
        <v>0.48</v>
      </c>
      <c r="G29">
        <v>19.760000000000002</v>
      </c>
      <c r="I29">
        <v>1.5</v>
      </c>
      <c r="J29">
        <v>1.98</v>
      </c>
      <c r="K29">
        <f>J29*1.724</f>
        <v>3.4135200000000001</v>
      </c>
      <c r="L29">
        <v>25.6</v>
      </c>
      <c r="M29">
        <v>23.1</v>
      </c>
      <c r="N29">
        <f>100-L29-M29</f>
        <v>51.300000000000004</v>
      </c>
      <c r="O29" t="s">
        <v>130</v>
      </c>
      <c r="P29" t="s">
        <v>106</v>
      </c>
      <c r="Q29">
        <v>0.42</v>
      </c>
      <c r="R29">
        <v>0.23</v>
      </c>
      <c r="S29">
        <v>1.7</v>
      </c>
      <c r="T29">
        <v>0.3</v>
      </c>
      <c r="V29">
        <v>8</v>
      </c>
    </row>
    <row r="30" spans="1:22" x14ac:dyDescent="0.3">
      <c r="B30">
        <v>38</v>
      </c>
      <c r="C30">
        <v>0.14199999999999999</v>
      </c>
      <c r="D30">
        <v>0.23400000000000001</v>
      </c>
      <c r="E30">
        <v>0.40799999999999997</v>
      </c>
      <c r="G30">
        <v>9.44</v>
      </c>
      <c r="I30">
        <v>1.57</v>
      </c>
      <c r="J30">
        <v>0.9</v>
      </c>
      <c r="K30">
        <f>J30*1.724</f>
        <v>1.5516000000000001</v>
      </c>
    </row>
    <row r="32" spans="1:22" x14ac:dyDescent="0.3">
      <c r="A32" t="s">
        <v>18</v>
      </c>
      <c r="B32">
        <v>30</v>
      </c>
      <c r="C32">
        <v>0.16600000000000001</v>
      </c>
      <c r="D32">
        <v>0.25600000000000001</v>
      </c>
      <c r="E32">
        <v>0.41899999999999998</v>
      </c>
      <c r="F32">
        <v>0.3</v>
      </c>
      <c r="G32">
        <v>21.52</v>
      </c>
      <c r="I32">
        <v>1.54</v>
      </c>
      <c r="J32">
        <v>2.15</v>
      </c>
      <c r="K32">
        <f>J32*1.724</f>
        <v>3.7065999999999999</v>
      </c>
      <c r="L32">
        <v>29.3</v>
      </c>
      <c r="M32">
        <v>22.5</v>
      </c>
      <c r="N32">
        <f>100-L32-M32</f>
        <v>48.2</v>
      </c>
      <c r="O32" t="s">
        <v>130</v>
      </c>
      <c r="P32" t="s">
        <v>106</v>
      </c>
      <c r="Q32">
        <v>0.42</v>
      </c>
      <c r="R32">
        <v>0.21</v>
      </c>
      <c r="S32">
        <v>1.7</v>
      </c>
      <c r="T32">
        <v>0.3</v>
      </c>
      <c r="V32">
        <v>8</v>
      </c>
    </row>
    <row r="33" spans="1:22" x14ac:dyDescent="0.3">
      <c r="B33">
        <v>48</v>
      </c>
      <c r="C33">
        <v>0.20300000000000001</v>
      </c>
      <c r="D33">
        <v>0.29499999999999998</v>
      </c>
      <c r="E33">
        <v>0.41899999999999998</v>
      </c>
      <c r="G33">
        <v>9.8800000000000008</v>
      </c>
      <c r="I33">
        <v>1.54</v>
      </c>
      <c r="J33">
        <v>0.98</v>
      </c>
      <c r="K33">
        <f>J33*1.724</f>
        <v>1.6895199999999999</v>
      </c>
    </row>
    <row r="35" spans="1:22" x14ac:dyDescent="0.3">
      <c r="A35" t="s">
        <v>19</v>
      </c>
      <c r="B35">
        <v>30</v>
      </c>
      <c r="C35">
        <v>0.156</v>
      </c>
      <c r="D35">
        <v>0.23400000000000001</v>
      </c>
      <c r="E35">
        <v>0.435</v>
      </c>
      <c r="F35">
        <v>0.3</v>
      </c>
      <c r="G35">
        <v>16.239999999999998</v>
      </c>
      <c r="I35">
        <v>1.5</v>
      </c>
      <c r="J35">
        <v>1.6</v>
      </c>
      <c r="K35">
        <f>J35*1.724</f>
        <v>2.7584</v>
      </c>
      <c r="L35">
        <v>25.5</v>
      </c>
      <c r="M35">
        <v>17</v>
      </c>
      <c r="N35">
        <f>100-L35-M35</f>
        <v>57.5</v>
      </c>
      <c r="O35" t="s">
        <v>130</v>
      </c>
      <c r="P35" t="s">
        <v>106</v>
      </c>
      <c r="Q35">
        <v>0.42</v>
      </c>
      <c r="R35">
        <v>0.25</v>
      </c>
      <c r="S35">
        <v>1.7</v>
      </c>
      <c r="T35">
        <v>0.3</v>
      </c>
      <c r="V35">
        <v>8</v>
      </c>
    </row>
    <row r="36" spans="1:22" x14ac:dyDescent="0.3">
      <c r="B36">
        <v>80</v>
      </c>
      <c r="C36">
        <v>0.22800000000000001</v>
      </c>
      <c r="D36">
        <v>0.28999999999999998</v>
      </c>
      <c r="E36">
        <v>0.41699999999999998</v>
      </c>
      <c r="G36">
        <v>6.28</v>
      </c>
      <c r="I36">
        <v>1.54</v>
      </c>
      <c r="J36">
        <v>0.6</v>
      </c>
      <c r="K36">
        <f>J36*1.724</f>
        <v>1.0344</v>
      </c>
    </row>
    <row r="38" spans="1:22" x14ac:dyDescent="0.3">
      <c r="A38" t="s">
        <v>20</v>
      </c>
      <c r="B38">
        <v>30</v>
      </c>
      <c r="C38">
        <v>8.5000000000000006E-2</v>
      </c>
      <c r="D38">
        <v>0.18099999999999999</v>
      </c>
      <c r="E38">
        <v>0.48399999999999999</v>
      </c>
      <c r="F38">
        <v>0.61</v>
      </c>
      <c r="G38">
        <v>28.04</v>
      </c>
      <c r="I38">
        <v>1.37</v>
      </c>
      <c r="J38">
        <v>2.8</v>
      </c>
      <c r="K38">
        <f>J38*1.724</f>
        <v>4.8271999999999995</v>
      </c>
      <c r="L38">
        <v>25.4</v>
      </c>
      <c r="M38">
        <v>11.7</v>
      </c>
      <c r="N38">
        <f>100-L38-M38</f>
        <v>62.899999999999991</v>
      </c>
      <c r="O38" t="s">
        <v>130</v>
      </c>
      <c r="P38" t="s">
        <v>106</v>
      </c>
      <c r="Q38">
        <v>0.42</v>
      </c>
      <c r="R38">
        <v>0.21</v>
      </c>
      <c r="S38">
        <v>1.7</v>
      </c>
      <c r="T38">
        <v>0.3</v>
      </c>
      <c r="V38">
        <v>8</v>
      </c>
    </row>
    <row r="39" spans="1:22" x14ac:dyDescent="0.3">
      <c r="B39">
        <v>89</v>
      </c>
      <c r="C39">
        <v>9.4E-2</v>
      </c>
      <c r="D39">
        <v>0.20200000000000001</v>
      </c>
      <c r="E39">
        <v>0.46600000000000003</v>
      </c>
      <c r="G39">
        <v>12.2</v>
      </c>
      <c r="I39">
        <v>1.42</v>
      </c>
      <c r="J39">
        <v>1.2</v>
      </c>
      <c r="K39">
        <f>J39*1.724</f>
        <v>2.0688</v>
      </c>
    </row>
    <row r="41" spans="1:22" x14ac:dyDescent="0.3">
      <c r="A41" t="s">
        <v>21</v>
      </c>
      <c r="B41">
        <v>30</v>
      </c>
      <c r="C41">
        <v>0.28899999999999998</v>
      </c>
      <c r="D41">
        <v>0.32800000000000001</v>
      </c>
      <c r="E41">
        <v>0.45200000000000001</v>
      </c>
      <c r="F41">
        <v>0.41</v>
      </c>
      <c r="G41">
        <v>13</v>
      </c>
      <c r="I41">
        <v>1.45</v>
      </c>
      <c r="J41">
        <v>1.3</v>
      </c>
      <c r="K41">
        <f>J41*1.724</f>
        <v>2.2412000000000001</v>
      </c>
      <c r="L41">
        <v>26.6</v>
      </c>
      <c r="M41">
        <v>14.8</v>
      </c>
      <c r="N41">
        <f>100-L41-M41</f>
        <v>58.600000000000009</v>
      </c>
      <c r="O41" t="s">
        <v>130</v>
      </c>
      <c r="P41" t="s">
        <v>106</v>
      </c>
      <c r="Q41">
        <v>0.42</v>
      </c>
      <c r="R41">
        <v>0.25</v>
      </c>
      <c r="S41">
        <v>1.7</v>
      </c>
      <c r="T41">
        <v>0.3</v>
      </c>
      <c r="V41">
        <v>8</v>
      </c>
    </row>
    <row r="42" spans="1:22" x14ac:dyDescent="0.3">
      <c r="B42">
        <v>53</v>
      </c>
      <c r="C42">
        <v>0.3</v>
      </c>
      <c r="D42">
        <v>0.34100000000000003</v>
      </c>
      <c r="E42">
        <v>0.46800000000000003</v>
      </c>
      <c r="G42">
        <v>5.84</v>
      </c>
      <c r="I42">
        <v>1.41</v>
      </c>
      <c r="J42">
        <v>0.6</v>
      </c>
      <c r="K42">
        <f>J42*1.724</f>
        <v>1.0344</v>
      </c>
    </row>
    <row r="44" spans="1:22" x14ac:dyDescent="0.3">
      <c r="A44" t="s">
        <v>22</v>
      </c>
      <c r="B44">
        <v>30</v>
      </c>
      <c r="C44">
        <v>0.32</v>
      </c>
      <c r="D44">
        <v>0.34899999999999998</v>
      </c>
      <c r="E44">
        <v>0.46600000000000003</v>
      </c>
      <c r="F44">
        <v>0.38</v>
      </c>
      <c r="G44">
        <v>14.48</v>
      </c>
      <c r="I44">
        <v>1.42</v>
      </c>
      <c r="J44">
        <v>1.4</v>
      </c>
      <c r="K44">
        <f>J44*1.724</f>
        <v>2.4135999999999997</v>
      </c>
      <c r="L44">
        <v>26.3</v>
      </c>
      <c r="M44">
        <v>16.399999999999999</v>
      </c>
      <c r="N44">
        <f>100-L44-M44</f>
        <v>57.300000000000004</v>
      </c>
      <c r="O44" t="s">
        <v>130</v>
      </c>
      <c r="P44" t="s">
        <v>106</v>
      </c>
      <c r="Q44">
        <v>0.42</v>
      </c>
      <c r="R44">
        <v>0.25</v>
      </c>
      <c r="S44">
        <v>1.7</v>
      </c>
      <c r="T44">
        <v>0.3</v>
      </c>
      <c r="V44">
        <v>8</v>
      </c>
    </row>
    <row r="45" spans="1:22" x14ac:dyDescent="0.3">
      <c r="B45">
        <v>84</v>
      </c>
      <c r="C45">
        <v>0.32900000000000001</v>
      </c>
      <c r="D45">
        <v>0.36099999999999999</v>
      </c>
      <c r="E45">
        <v>0.47699999999999998</v>
      </c>
      <c r="G45">
        <v>4.8</v>
      </c>
      <c r="I45">
        <v>1.39</v>
      </c>
      <c r="J45">
        <v>0.48</v>
      </c>
      <c r="K45">
        <f>J45*1.724</f>
        <v>0.82751999999999992</v>
      </c>
    </row>
    <row r="47" spans="1:22" x14ac:dyDescent="0.3">
      <c r="A47" t="s">
        <v>23</v>
      </c>
      <c r="B47">
        <v>30</v>
      </c>
      <c r="C47">
        <v>9.1999999999999998E-2</v>
      </c>
      <c r="D47">
        <v>0.185</v>
      </c>
      <c r="E47">
        <v>0.46500000000000002</v>
      </c>
      <c r="F47">
        <v>0.54</v>
      </c>
      <c r="G47">
        <v>11.48</v>
      </c>
      <c r="I47">
        <v>1.42</v>
      </c>
      <c r="J47">
        <v>1.1000000000000001</v>
      </c>
      <c r="K47">
        <f>J47*1.724</f>
        <v>1.8964000000000001</v>
      </c>
      <c r="L47">
        <v>19.5</v>
      </c>
      <c r="M47">
        <v>15.8</v>
      </c>
      <c r="N47">
        <f>100-L47-M47</f>
        <v>64.7</v>
      </c>
      <c r="O47" t="s">
        <v>128</v>
      </c>
      <c r="P47" t="s">
        <v>104</v>
      </c>
      <c r="Q47">
        <v>0.42</v>
      </c>
      <c r="R47">
        <v>0.24</v>
      </c>
      <c r="S47">
        <v>1.7</v>
      </c>
      <c r="T47">
        <v>0.3</v>
      </c>
      <c r="V47">
        <v>8</v>
      </c>
    </row>
    <row r="48" spans="1:22" x14ac:dyDescent="0.3">
      <c r="B48">
        <v>24</v>
      </c>
      <c r="C48">
        <v>9.0999999999999998E-2</v>
      </c>
      <c r="D48">
        <v>0.191</v>
      </c>
      <c r="E48">
        <v>0.44900000000000001</v>
      </c>
      <c r="G48">
        <v>3.76</v>
      </c>
      <c r="I48">
        <v>1.46</v>
      </c>
      <c r="J48">
        <v>0.4</v>
      </c>
      <c r="K48">
        <f>J48*1.724</f>
        <v>0.68959999999999999</v>
      </c>
    </row>
    <row r="50" spans="1:22" x14ac:dyDescent="0.3">
      <c r="A50" t="s">
        <v>24</v>
      </c>
      <c r="B50">
        <v>30</v>
      </c>
      <c r="C50">
        <v>8.2000000000000003E-2</v>
      </c>
      <c r="D50">
        <v>1.77</v>
      </c>
      <c r="E50">
        <v>0.46300000000000002</v>
      </c>
      <c r="F50">
        <v>0.52</v>
      </c>
      <c r="G50">
        <v>13.28</v>
      </c>
      <c r="I50">
        <v>1.42</v>
      </c>
      <c r="J50">
        <v>1.3</v>
      </c>
      <c r="K50">
        <f>J50*1.724</f>
        <v>2.2412000000000001</v>
      </c>
      <c r="L50">
        <v>24.4</v>
      </c>
      <c r="M50">
        <v>15.8</v>
      </c>
      <c r="N50">
        <f>100-L50-M50</f>
        <v>59.8</v>
      </c>
      <c r="O50" t="s">
        <v>130</v>
      </c>
      <c r="P50" t="s">
        <v>106</v>
      </c>
      <c r="Q50">
        <v>0.42</v>
      </c>
      <c r="R50">
        <v>0.25</v>
      </c>
      <c r="S50">
        <v>1.7</v>
      </c>
      <c r="T50">
        <v>0.3</v>
      </c>
      <c r="V50">
        <v>8</v>
      </c>
    </row>
    <row r="51" spans="1:22" x14ac:dyDescent="0.3">
      <c r="B51">
        <v>73</v>
      </c>
      <c r="C51">
        <v>9.6000000000000002E-2</v>
      </c>
      <c r="D51">
        <v>1.97</v>
      </c>
      <c r="E51">
        <v>0.44700000000000001</v>
      </c>
      <c r="G51">
        <v>5.32</v>
      </c>
      <c r="I51">
        <v>1.47</v>
      </c>
      <c r="J51">
        <v>0.5</v>
      </c>
      <c r="K51">
        <f>J51*1.724</f>
        <v>0.86199999999999999</v>
      </c>
    </row>
    <row r="53" spans="1:22" x14ac:dyDescent="0.3">
      <c r="A53" t="s">
        <v>25</v>
      </c>
      <c r="B53">
        <v>30</v>
      </c>
      <c r="C53">
        <v>9.1999999999999998E-2</v>
      </c>
      <c r="D53">
        <v>0.187</v>
      </c>
      <c r="E53">
        <v>0.48</v>
      </c>
      <c r="F53">
        <v>0.57999999999999996</v>
      </c>
      <c r="G53">
        <v>5.88</v>
      </c>
      <c r="I53">
        <v>1.39</v>
      </c>
      <c r="J53">
        <v>0.5</v>
      </c>
      <c r="K53">
        <f>J53*1.724</f>
        <v>0.86199999999999999</v>
      </c>
      <c r="L53">
        <v>17.100000000000001</v>
      </c>
      <c r="M53">
        <v>12</v>
      </c>
      <c r="N53">
        <f>100-L53-M53</f>
        <v>70.900000000000006</v>
      </c>
      <c r="O53" t="s">
        <v>128</v>
      </c>
      <c r="P53" t="s">
        <v>104</v>
      </c>
      <c r="Q53">
        <v>0.42</v>
      </c>
      <c r="R53">
        <v>0.27</v>
      </c>
      <c r="S53">
        <v>1.7</v>
      </c>
      <c r="T53">
        <v>0.3</v>
      </c>
      <c r="V53">
        <v>8</v>
      </c>
    </row>
    <row r="54" spans="1:22" x14ac:dyDescent="0.3">
      <c r="B54">
        <v>87</v>
      </c>
      <c r="C54">
        <v>0.106</v>
      </c>
      <c r="D54">
        <v>0.21099999999999999</v>
      </c>
      <c r="E54">
        <v>0.45900000000000002</v>
      </c>
      <c r="G54">
        <v>2.04</v>
      </c>
      <c r="I54">
        <v>1.43</v>
      </c>
      <c r="J54">
        <v>0.2</v>
      </c>
      <c r="K54">
        <f>J54*1.724</f>
        <v>0.3448</v>
      </c>
    </row>
    <row r="56" spans="1:22" x14ac:dyDescent="0.3">
      <c r="A56" t="s">
        <v>26</v>
      </c>
      <c r="B56">
        <v>30</v>
      </c>
      <c r="C56">
        <v>0.13600000000000001</v>
      </c>
      <c r="D56">
        <v>0.219</v>
      </c>
      <c r="E56">
        <v>0.432</v>
      </c>
      <c r="F56">
        <v>0.37</v>
      </c>
      <c r="G56">
        <v>11.36</v>
      </c>
      <c r="I56">
        <v>1.51</v>
      </c>
      <c r="J56">
        <v>1.1000000000000001</v>
      </c>
      <c r="K56">
        <f>J56*1.724</f>
        <v>1.8964000000000001</v>
      </c>
      <c r="L56">
        <v>23.3</v>
      </c>
      <c r="M56">
        <v>14.8</v>
      </c>
      <c r="N56">
        <f>100-L56-M56</f>
        <v>61.900000000000006</v>
      </c>
      <c r="O56" t="s">
        <v>130</v>
      </c>
      <c r="P56" t="s">
        <v>106</v>
      </c>
      <c r="Q56">
        <v>0.42</v>
      </c>
      <c r="R56">
        <v>0.25</v>
      </c>
      <c r="S56">
        <v>1.7</v>
      </c>
      <c r="T56">
        <v>0.3</v>
      </c>
      <c r="V56">
        <v>8</v>
      </c>
    </row>
    <row r="57" spans="1:22" x14ac:dyDescent="0.3">
      <c r="B57">
        <v>78</v>
      </c>
      <c r="C57">
        <v>0.218</v>
      </c>
      <c r="D57">
        <v>0.28199999999999997</v>
      </c>
      <c r="E57">
        <v>0.40899999999999997</v>
      </c>
      <c r="G57">
        <v>4</v>
      </c>
      <c r="I57">
        <v>1.57</v>
      </c>
      <c r="J57">
        <v>0.4</v>
      </c>
      <c r="K57">
        <f>J57*1.724</f>
        <v>0.68959999999999999</v>
      </c>
    </row>
    <row r="59" spans="1:22" x14ac:dyDescent="0.3">
      <c r="A59" t="s">
        <v>27</v>
      </c>
      <c r="B59">
        <v>28</v>
      </c>
      <c r="C59">
        <v>0.11799999999999999</v>
      </c>
      <c r="D59">
        <v>0.20599999999999999</v>
      </c>
      <c r="E59">
        <v>0.45200000000000001</v>
      </c>
      <c r="F59">
        <v>0.51</v>
      </c>
      <c r="G59">
        <v>8.44</v>
      </c>
      <c r="I59">
        <v>1.45</v>
      </c>
      <c r="J59">
        <v>0.8</v>
      </c>
      <c r="K59">
        <f>J59*1.724</f>
        <v>1.3792</v>
      </c>
      <c r="L59">
        <v>22.3</v>
      </c>
      <c r="M59">
        <v>15.3</v>
      </c>
      <c r="N59">
        <f>100-L59-M59</f>
        <v>62.400000000000006</v>
      </c>
      <c r="O59" t="s">
        <v>127</v>
      </c>
      <c r="P59" t="s">
        <v>106</v>
      </c>
      <c r="Q59">
        <v>0.42</v>
      </c>
      <c r="R59">
        <v>0.23</v>
      </c>
      <c r="S59">
        <v>1.7</v>
      </c>
      <c r="T59">
        <v>0.3</v>
      </c>
      <c r="V59">
        <v>8</v>
      </c>
    </row>
    <row r="60" spans="1:22" x14ac:dyDescent="0.3">
      <c r="B60">
        <v>16</v>
      </c>
      <c r="C60">
        <v>0.16800000000000001</v>
      </c>
      <c r="D60">
        <v>0.25</v>
      </c>
      <c r="E60">
        <v>0.42499999999999999</v>
      </c>
      <c r="G60">
        <v>1.72</v>
      </c>
      <c r="I60">
        <v>1.52</v>
      </c>
      <c r="J60">
        <v>0.17</v>
      </c>
      <c r="K60">
        <f>J60*1.724</f>
        <v>0.29308000000000001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59"/>
  <sheetViews>
    <sheetView workbookViewId="0">
      <selection activeCell="C64" sqref="C64"/>
    </sheetView>
  </sheetViews>
  <sheetFormatPr defaultRowHeight="14.4" x14ac:dyDescent="0.3"/>
  <cols>
    <col min="1" max="1" width="15.44140625" bestFit="1" customWidth="1"/>
    <col min="2" max="2" width="49.21875" bestFit="1" customWidth="1"/>
  </cols>
  <sheetData>
    <row r="1" spans="1:2" s="3" customFormat="1" x14ac:dyDescent="0.3">
      <c r="A1" s="3" t="s">
        <v>1</v>
      </c>
      <c r="B1" s="3" t="s">
        <v>30</v>
      </c>
    </row>
    <row r="2" spans="1:2" x14ac:dyDescent="0.3">
      <c r="A2" t="s">
        <v>0</v>
      </c>
      <c r="B2" t="s">
        <v>36</v>
      </c>
    </row>
    <row r="5" spans="1:2" x14ac:dyDescent="0.3">
      <c r="A5" t="s">
        <v>9</v>
      </c>
      <c r="B5" s="4" t="s">
        <v>35</v>
      </c>
    </row>
    <row r="8" spans="1:2" x14ac:dyDescent="0.3">
      <c r="A8" t="s">
        <v>10</v>
      </c>
      <c r="B8" s="4" t="s">
        <v>41</v>
      </c>
    </row>
    <row r="11" spans="1:2" x14ac:dyDescent="0.3">
      <c r="A11" t="s">
        <v>11</v>
      </c>
      <c r="B11" t="s">
        <v>37</v>
      </c>
    </row>
    <row r="14" spans="1:2" x14ac:dyDescent="0.3">
      <c r="A14" t="s">
        <v>12</v>
      </c>
      <c r="B14" s="4" t="s">
        <v>46</v>
      </c>
    </row>
    <row r="17" spans="1:2" x14ac:dyDescent="0.3">
      <c r="A17" t="s">
        <v>13</v>
      </c>
      <c r="B17" t="s">
        <v>42</v>
      </c>
    </row>
    <row r="20" spans="1:2" x14ac:dyDescent="0.3">
      <c r="A20" t="s">
        <v>14</v>
      </c>
      <c r="B20" s="4" t="s">
        <v>31</v>
      </c>
    </row>
    <row r="23" spans="1:2" x14ac:dyDescent="0.3">
      <c r="A23" t="s">
        <v>15</v>
      </c>
      <c r="B23" s="4" t="s">
        <v>43</v>
      </c>
    </row>
    <row r="26" spans="1:2" x14ac:dyDescent="0.3">
      <c r="A26" t="s">
        <v>16</v>
      </c>
      <c r="B26" t="s">
        <v>44</v>
      </c>
    </row>
    <row r="29" spans="1:2" x14ac:dyDescent="0.3">
      <c r="A29" t="s">
        <v>17</v>
      </c>
      <c r="B29" t="s">
        <v>32</v>
      </c>
    </row>
    <row r="32" spans="1:2" x14ac:dyDescent="0.3">
      <c r="A32" t="s">
        <v>18</v>
      </c>
      <c r="B32" t="s">
        <v>33</v>
      </c>
    </row>
    <row r="35" spans="1:2" x14ac:dyDescent="0.3">
      <c r="A35" t="s">
        <v>19</v>
      </c>
      <c r="B35" t="s">
        <v>66</v>
      </c>
    </row>
    <row r="38" spans="1:2" x14ac:dyDescent="0.3">
      <c r="A38" t="s">
        <v>20</v>
      </c>
      <c r="B38" t="s">
        <v>45</v>
      </c>
    </row>
    <row r="41" spans="1:2" x14ac:dyDescent="0.3">
      <c r="A41" t="s">
        <v>21</v>
      </c>
      <c r="B41" s="4" t="s">
        <v>40</v>
      </c>
    </row>
    <row r="44" spans="1:2" x14ac:dyDescent="0.3">
      <c r="A44" t="s">
        <v>22</v>
      </c>
      <c r="B44" t="s">
        <v>34</v>
      </c>
    </row>
    <row r="47" spans="1:2" x14ac:dyDescent="0.3">
      <c r="A47" t="s">
        <v>23</v>
      </c>
      <c r="B47" t="s">
        <v>34</v>
      </c>
    </row>
    <row r="49" spans="1:2" ht="15" thickBot="1" x14ac:dyDescent="0.35"/>
    <row r="50" spans="1:2" ht="15" thickBot="1" x14ac:dyDescent="0.35">
      <c r="A50" t="s">
        <v>24</v>
      </c>
      <c r="B50" s="5" t="s">
        <v>38</v>
      </c>
    </row>
    <row r="53" spans="1:2" x14ac:dyDescent="0.3">
      <c r="A53" t="s">
        <v>25</v>
      </c>
      <c r="B53" s="4" t="s">
        <v>34</v>
      </c>
    </row>
    <row r="56" spans="1:2" x14ac:dyDescent="0.3">
      <c r="A56" t="s">
        <v>26</v>
      </c>
      <c r="B56" s="4" t="s">
        <v>39</v>
      </c>
    </row>
    <row r="59" spans="1:2" x14ac:dyDescent="0.3">
      <c r="A59" t="s">
        <v>27</v>
      </c>
      <c r="B59" t="s">
        <v>67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5"/>
  <sheetViews>
    <sheetView workbookViewId="0">
      <selection activeCell="E7" sqref="E7"/>
    </sheetView>
  </sheetViews>
  <sheetFormatPr defaultRowHeight="14.4" x14ac:dyDescent="0.3"/>
  <cols>
    <col min="1" max="1" width="22.21875" bestFit="1" customWidth="1"/>
    <col min="2" max="2" width="13.77734375" bestFit="1" customWidth="1"/>
    <col min="3" max="3" width="21.77734375" bestFit="1" customWidth="1"/>
    <col min="4" max="4" width="13.21875" bestFit="1" customWidth="1"/>
    <col min="5" max="5" width="31.44140625" bestFit="1" customWidth="1"/>
    <col min="6" max="6" width="26.21875" bestFit="1" customWidth="1"/>
    <col min="7" max="7" width="16.21875" bestFit="1" customWidth="1"/>
  </cols>
  <sheetData>
    <row r="1" spans="1:7" s="3" customFormat="1" x14ac:dyDescent="0.3">
      <c r="A1" s="3" t="s">
        <v>60</v>
      </c>
      <c r="B1" s="3" t="s">
        <v>61</v>
      </c>
      <c r="C1" s="3" t="s">
        <v>72</v>
      </c>
      <c r="D1" s="3" t="s">
        <v>62</v>
      </c>
      <c r="E1" s="3" t="s">
        <v>47</v>
      </c>
      <c r="F1" s="3" t="s">
        <v>64</v>
      </c>
      <c r="G1" s="3" t="s">
        <v>65</v>
      </c>
    </row>
    <row r="2" spans="1:7" ht="15" thickBot="1" x14ac:dyDescent="0.35"/>
    <row r="3" spans="1:7" ht="42" thickBot="1" x14ac:dyDescent="0.35">
      <c r="A3" t="s">
        <v>70</v>
      </c>
      <c r="B3" s="1" t="s">
        <v>63</v>
      </c>
      <c r="C3" s="2" t="s">
        <v>71</v>
      </c>
      <c r="D3" s="2" t="s">
        <v>57</v>
      </c>
      <c r="E3" s="2" t="s">
        <v>58</v>
      </c>
      <c r="F3" s="2">
        <v>80</v>
      </c>
      <c r="G3" s="2" t="s">
        <v>59</v>
      </c>
    </row>
    <row r="4" spans="1:7" ht="15" thickBot="1" x14ac:dyDescent="0.35">
      <c r="A4" t="s">
        <v>69</v>
      </c>
      <c r="B4" s="1" t="s">
        <v>48</v>
      </c>
      <c r="C4" s="2" t="s">
        <v>49</v>
      </c>
      <c r="D4" s="2" t="s">
        <v>54</v>
      </c>
      <c r="E4" s="2" t="s">
        <v>55</v>
      </c>
      <c r="F4" s="2" t="s">
        <v>52</v>
      </c>
      <c r="G4" s="2" t="s">
        <v>56</v>
      </c>
    </row>
    <row r="5" spans="1:7" ht="28.2" thickBot="1" x14ac:dyDescent="0.35">
      <c r="A5" t="s">
        <v>68</v>
      </c>
      <c r="B5" s="1" t="s">
        <v>50</v>
      </c>
      <c r="C5" s="6">
        <v>43208</v>
      </c>
      <c r="D5" s="2" t="s">
        <v>53</v>
      </c>
      <c r="E5" s="2" t="s">
        <v>111</v>
      </c>
      <c r="F5" s="2">
        <v>45</v>
      </c>
      <c r="G5" s="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36"/>
  <sheetViews>
    <sheetView tabSelected="1" topLeftCell="A14" workbookViewId="0">
      <selection activeCell="A32" sqref="A32"/>
    </sheetView>
  </sheetViews>
  <sheetFormatPr defaultRowHeight="14.4" x14ac:dyDescent="0.3"/>
  <cols>
    <col min="1" max="1" width="40.44140625" bestFit="1" customWidth="1"/>
    <col min="4" max="4" width="110.21875" bestFit="1" customWidth="1"/>
  </cols>
  <sheetData>
    <row r="1" spans="1:4" x14ac:dyDescent="0.3">
      <c r="A1" t="s">
        <v>99</v>
      </c>
      <c r="B1" t="s">
        <v>98</v>
      </c>
      <c r="D1" t="s">
        <v>90</v>
      </c>
    </row>
    <row r="5" spans="1:4" x14ac:dyDescent="0.3">
      <c r="B5" s="7" t="s">
        <v>135</v>
      </c>
    </row>
    <row r="9" spans="1:4" x14ac:dyDescent="0.3">
      <c r="A9" s="3" t="s">
        <v>84</v>
      </c>
    </row>
    <row r="10" spans="1:4" x14ac:dyDescent="0.3">
      <c r="A10" t="s">
        <v>81</v>
      </c>
      <c r="B10" t="s">
        <v>73</v>
      </c>
      <c r="C10" t="s">
        <v>74</v>
      </c>
      <c r="D10" t="s">
        <v>97</v>
      </c>
    </row>
    <row r="11" spans="1:4" x14ac:dyDescent="0.3">
      <c r="A11" t="s">
        <v>112</v>
      </c>
      <c r="B11" t="s">
        <v>75</v>
      </c>
      <c r="C11" t="s">
        <v>76</v>
      </c>
    </row>
    <row r="12" spans="1:4" x14ac:dyDescent="0.3">
      <c r="A12" t="s">
        <v>113</v>
      </c>
      <c r="B12" t="s">
        <v>77</v>
      </c>
      <c r="C12" t="s">
        <v>78</v>
      </c>
    </row>
    <row r="13" spans="1:4" x14ac:dyDescent="0.3">
      <c r="A13" t="s">
        <v>114</v>
      </c>
      <c r="B13" t="s">
        <v>76</v>
      </c>
      <c r="C13" t="s">
        <v>76</v>
      </c>
    </row>
    <row r="14" spans="1:4" x14ac:dyDescent="0.3">
      <c r="A14" t="s">
        <v>115</v>
      </c>
      <c r="B14" t="s">
        <v>79</v>
      </c>
      <c r="C14" t="s">
        <v>80</v>
      </c>
    </row>
    <row r="15" spans="1:4" x14ac:dyDescent="0.3">
      <c r="B15" t="s">
        <v>101</v>
      </c>
      <c r="C15" t="s">
        <v>101</v>
      </c>
    </row>
    <row r="16" spans="1:4" x14ac:dyDescent="0.3">
      <c r="B16" t="s">
        <v>82</v>
      </c>
      <c r="C16" t="s">
        <v>83</v>
      </c>
    </row>
    <row r="21" spans="1:4" x14ac:dyDescent="0.3">
      <c r="A21" s="3" t="s">
        <v>85</v>
      </c>
    </row>
    <row r="25" spans="1:4" x14ac:dyDescent="0.3">
      <c r="A25" t="s">
        <v>86</v>
      </c>
      <c r="D25" t="s">
        <v>91</v>
      </c>
    </row>
    <row r="27" spans="1:4" x14ac:dyDescent="0.3">
      <c r="A27" t="s">
        <v>89</v>
      </c>
      <c r="B27" t="s">
        <v>87</v>
      </c>
    </row>
    <row r="29" spans="1:4" x14ac:dyDescent="0.3">
      <c r="A29" s="3" t="s">
        <v>88</v>
      </c>
    </row>
    <row r="31" spans="1:4" x14ac:dyDescent="0.3">
      <c r="A31" t="s">
        <v>86</v>
      </c>
    </row>
    <row r="32" spans="1:4" x14ac:dyDescent="0.3">
      <c r="B32" t="s">
        <v>93</v>
      </c>
      <c r="D32" t="s">
        <v>92</v>
      </c>
    </row>
    <row r="34" spans="1:4" x14ac:dyDescent="0.3">
      <c r="A34" t="s">
        <v>94</v>
      </c>
      <c r="B34" t="s">
        <v>95</v>
      </c>
      <c r="D34" t="s">
        <v>96</v>
      </c>
    </row>
    <row r="35" spans="1:4" x14ac:dyDescent="0.3">
      <c r="B35" t="s">
        <v>101</v>
      </c>
    </row>
    <row r="36" spans="1:4" x14ac:dyDescent="0.3">
      <c r="B36" t="s">
        <v>100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8"/>
  <sheetViews>
    <sheetView workbookViewId="0">
      <selection activeCell="F2" sqref="F2"/>
    </sheetView>
  </sheetViews>
  <sheetFormatPr defaultRowHeight="14.4" x14ac:dyDescent="0.3"/>
  <cols>
    <col min="1" max="1" width="40" bestFit="1" customWidth="1"/>
    <col min="6" max="6" width="140" bestFit="1" customWidth="1"/>
  </cols>
  <sheetData>
    <row r="1" spans="1:6" x14ac:dyDescent="0.3">
      <c r="A1" t="s">
        <v>102</v>
      </c>
      <c r="B1" t="s">
        <v>108</v>
      </c>
      <c r="F1" t="s">
        <v>90</v>
      </c>
    </row>
    <row r="2" spans="1:6" x14ac:dyDescent="0.3">
      <c r="B2" t="s">
        <v>104</v>
      </c>
      <c r="C2" t="s">
        <v>105</v>
      </c>
      <c r="D2" t="s">
        <v>106</v>
      </c>
      <c r="E2" t="s">
        <v>107</v>
      </c>
      <c r="F2" t="s">
        <v>116</v>
      </c>
    </row>
    <row r="4" spans="1:6" x14ac:dyDescent="0.3">
      <c r="A4" t="s">
        <v>103</v>
      </c>
      <c r="B4">
        <v>67</v>
      </c>
      <c r="C4">
        <v>78</v>
      </c>
      <c r="D4">
        <v>85</v>
      </c>
      <c r="E4">
        <v>89</v>
      </c>
    </row>
    <row r="6" spans="1:6" x14ac:dyDescent="0.3">
      <c r="A6" t="s">
        <v>109</v>
      </c>
      <c r="B6">
        <v>67</v>
      </c>
      <c r="C6">
        <v>78</v>
      </c>
      <c r="D6">
        <v>85</v>
      </c>
      <c r="E6">
        <v>89</v>
      </c>
    </row>
    <row r="8" spans="1:6" x14ac:dyDescent="0.3">
      <c r="A8" t="s">
        <v>110</v>
      </c>
      <c r="B8">
        <v>42</v>
      </c>
      <c r="C8">
        <v>66</v>
      </c>
      <c r="D8">
        <v>79</v>
      </c>
      <c r="E8">
        <v>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Soil Properties</vt:lpstr>
      <vt:lpstr>Crops grown </vt:lpstr>
      <vt:lpstr>Crop Growth parameters</vt:lpstr>
      <vt:lpstr>Canopy Hold Up</vt:lpstr>
      <vt:lpstr>CN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DavidM</dc:creator>
  <cp:lastModifiedBy>Michael van der Laan</cp:lastModifiedBy>
  <dcterms:created xsi:type="dcterms:W3CDTF">2018-10-17T08:46:34Z</dcterms:created>
  <dcterms:modified xsi:type="dcterms:W3CDTF">2026-02-20T13:37:39Z</dcterms:modified>
</cp:coreProperties>
</file>